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CATMI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17" i="1" l="1"/>
  <c r="O36" i="1"/>
  <c r="O33" i="1"/>
  <c r="O32" i="1"/>
  <c r="O30" i="1"/>
  <c r="O29" i="1"/>
  <c r="O28" i="1"/>
  <c r="O26" i="1"/>
  <c r="O25" i="1"/>
  <c r="O24" i="1"/>
  <c r="O23" i="1"/>
  <c r="O22" i="1"/>
  <c r="O21" i="1"/>
  <c r="O18" i="1"/>
  <c r="O16" i="1"/>
  <c r="O15" i="1"/>
  <c r="O14" i="1"/>
  <c r="O12" i="1"/>
  <c r="O11" i="1"/>
</calcChain>
</file>

<file path=xl/sharedStrings.xml><?xml version="1.0" encoding="utf-8"?>
<sst xmlns="http://schemas.openxmlformats.org/spreadsheetml/2006/main" count="454" uniqueCount="218">
  <si>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</si>
  <si>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</si>
  <si>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</si>
  <si>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</si>
  <si>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</si>
  <si>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</si>
  <si>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</si>
  <si>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</si>
  <si>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</si>
  <si>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</si>
  <si>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</si>
  <si>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</si>
  <si>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</si>
  <si>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</si>
  <si>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</si>
  <si>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</si>
  <si>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</si>
  <si>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</si>
  <si>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</si>
  <si>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</si>
  <si>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</si>
  <si>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</si>
  <si>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</si>
  <si>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</si>
  <si>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</si>
  <si>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</si>
  <si>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</si>
  <si>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</si>
  <si>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</si>
  <si>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</si>
  <si>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</si>
  <si>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</si>
  <si>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</si>
  <si>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</si>
  <si>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</si>
  <si>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</si>
  <si>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</si>
  <si>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</si>
  <si>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</si>
  <si>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</si>
  <si>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</si>
  <si>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</si>
  <si>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</si>
  <si>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</si>
  <si>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</si>
  <si>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</si>
  <si>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</si>
  <si>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</si>
  <si>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</si>
  <si>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</si>
  <si>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</si>
  <si>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</si>
  <si>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</si>
  <si>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</si>
  <si>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</si>
  <si>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en el crecimiento porcentual del salario diario asociado a trabajadores asegurados en el IMSS.</t>
  </si>
  <si>
    <t>Porcentaje de estudiantes inscritos en los cursos de capacitación del ICATMI que contribuyen a la población en edad de trabajar.</t>
  </si>
  <si>
    <t>Tasa de variación de las inscripciones en las capacitaciones del 2022 al 2024</t>
  </si>
  <si>
    <t>Porcentaje de reportes donde se describen las actividades realizadas por el titular</t>
  </si>
  <si>
    <t>Porcentaje de inscripciones registradas de la población abierta respecto al total de inscripciones del Instituto</t>
  </si>
  <si>
    <t>Porcentaje de programas de extensión actualizados respecto al total de los programas de extensión</t>
  </si>
  <si>
    <t>Porcentaje de cursos de artesanías impartidos respecto al total de cursos para artesanos de la oferta educativa</t>
  </si>
  <si>
    <t>Promedio de estudiantes inscritos en los cursos de capacitación por evento promocional impreso</t>
  </si>
  <si>
    <t>Promedio de estudiantes inscritos en los cursos de capacitación por espacios de medios de comunicación</t>
  </si>
  <si>
    <t>Porcentaje de inscripciones a través de convenios a personas de población abierta</t>
  </si>
  <si>
    <t>Porcentaje de trabajadores del ICATMI capacitados a través del CEFORMA Institucional</t>
  </si>
  <si>
    <t>Promedio de capacidad instalada de Instituto</t>
  </si>
  <si>
    <t>Porcentaje de Planteles que fueron inspeccionados respecto al total de planteles del instituto.</t>
  </si>
  <si>
    <t>Porcentaje de tramite de las solicitudes y requisiciones atendidas</t>
  </si>
  <si>
    <t>Porcentaje de servicios de mantenimiento de mobiliario y equipo realizadas</t>
  </si>
  <si>
    <t>Porcentaje de servicios de mantenimiento de infraestructura física realizadas</t>
  </si>
  <si>
    <t>Porcentaje de Municipios Atendidos con Capacitación</t>
  </si>
  <si>
    <t>Porcentaje de inscripciones en lugares extramuros respecto al total de inscripciones</t>
  </si>
  <si>
    <t>Porcentaje de inscripciones en localidades rurales respeto al las inscripciones en extramuros</t>
  </si>
  <si>
    <t>Porcentaje de inscripciones registradas en la capacitación especializada</t>
  </si>
  <si>
    <t>Porcentaje de transportistas inscritos en los cursos de capacitación respecto a las inscripciones de cursos especializados.</t>
  </si>
  <si>
    <t>Promedio de personas certificadas en estándares de competencia ocupacional RED CONOCER</t>
  </si>
  <si>
    <t>Porcentaje de Inscripciones en cursos especializados generadas por convenios</t>
  </si>
  <si>
    <t>Porcentaje de proyectos productivos generados</t>
  </si>
  <si>
    <t>Porcentaje de personas con reconocimiento oficial de competencia ocupacional acreditadas</t>
  </si>
  <si>
    <t>Porcentaje de personas capacitadas a través del CEFORMA EMPRESARIAL</t>
  </si>
  <si>
    <t>Porcentaje de personas que acreditaron sus capacitaciones</t>
  </si>
  <si>
    <t>Porcentaje de estudiantes que desertan de los cursos</t>
  </si>
  <si>
    <t>Promedio de satisfacción</t>
  </si>
  <si>
    <t>Porcentaje de estudiantes colocados</t>
  </si>
  <si>
    <t>Porcentaje de egresados ocupados</t>
  </si>
  <si>
    <t>La Población en edad de trabajar de 15 años y mas que saben leer y escribir obtienen una capacitación adecuada con habilidades y competencias laborales eficientes que les permite un buen desarrollo profesional.</t>
  </si>
  <si>
    <t>Capacitaciones pertinentes para el trabajo impartidas</t>
  </si>
  <si>
    <t>Coordinación y participación en actividades institucionales</t>
  </si>
  <si>
    <t>Capacitación para el trabajo a la población abierta que sepa leer y escribir</t>
  </si>
  <si>
    <t>Actualización de la oferta educativa de los programas de extensión a través de las academias</t>
  </si>
  <si>
    <t>Capacitación para el trabajo en cursos de artesanías</t>
  </si>
  <si>
    <t>Promoción impresa de los cursos de capacitación</t>
  </si>
  <si>
    <t>Difusión de los cursos de capacitación</t>
  </si>
  <si>
    <t>Gestión de convenios con los sectores público para la población abierta</t>
  </si>
  <si>
    <t>Capacitación a los trabajadores del Instituto a través de CEFORMA Institucional</t>
  </si>
  <si>
    <t>Capacidad instalada determinada del mobiliario y equipó de las aulas/talleres donde se imparten las capacitaciones</t>
  </si>
  <si>
    <t>Supervisión a los centros de trabajo del Instituto</t>
  </si>
  <si>
    <t>Tramites para la adquisición de materiales, insumos necesarios y servicios generales para la operación del Instituto</t>
  </si>
  <si>
    <t>Atención al mantenimiento preventivo y correctivo de maquinaria y equipo</t>
  </si>
  <si>
    <t>Atención al Mantenimiento preventivo y correctivo de infraestructura física</t>
  </si>
  <si>
    <t>Cobertura municipal atendida con capacitaciones</t>
  </si>
  <si>
    <t>Capacitación para el trabajo en lugares extramuros</t>
  </si>
  <si>
    <t>Capacitación para el trabajo en localidades rurales</t>
  </si>
  <si>
    <t>Capacitación especializada para y en el trabajo impartida</t>
  </si>
  <si>
    <t>Capacitación para los operadores del autotransporte de carga pesada</t>
  </si>
  <si>
    <t>Certificación de candidatos en estándares de competencia laboral RED CONOCER</t>
  </si>
  <si>
    <t>Gestión de convenios con los sectores público y privadas para impartir capacitación especializada.</t>
  </si>
  <si>
    <t>Generación de proyectos productivos de estudiantes y egresados</t>
  </si>
  <si>
    <t>Evaluación de estudiantes a través del Reconocimientos Oficiales de Competencia Ocupacional (ROCO).</t>
  </si>
  <si>
    <t>Capacitación para los sectores público y privado a través de CEFORMA Empresarial</t>
  </si>
  <si>
    <t>Acreditación de capacitandos</t>
  </si>
  <si>
    <t>Aplicación de la encuesta de causa deserción</t>
  </si>
  <si>
    <t>Aplicación de la encuesta de satisfacción</t>
  </si>
  <si>
    <t>Colocación a través de la bolsa de trabajo</t>
  </si>
  <si>
    <t>Aplicación de la encuesta de egresados</t>
  </si>
  <si>
    <t>Eficacia</t>
  </si>
  <si>
    <t>Crecimiento porcentual del salario diario asociado a trabajadores asegurados en el IMSS</t>
  </si>
  <si>
    <t>((Salario diario [anualizado] asociado a trabajadores asegurados en el IMSS en el periodo t / Salario
diario [anualizado] asociado a trabajadores asegurados en el IMSS en el periodo t-1) -1) * 100</t>
  </si>
  <si>
    <t>Medir la cantidad de personas en edad de trabajar qye recibieron capacitación y que pueden insertarse al mercado laboral</t>
  </si>
  <si>
    <t>(Total de Inscripciones en el ICATMI en el año vigente/Población en Edad de Trabajar del Estado de Michoacán)*100</t>
  </si>
  <si>
    <t>Eficiencia</t>
  </si>
  <si>
    <t>Mide el crecimiento de las inscripciones de los estudiantes que son beneficiados con cursos de capacitación del instituto desde el año 2022 al 2024</t>
  </si>
  <si>
    <t>(((TI2024-TI2022)/TI2022)*100.                                     TI2022=Total de inscripciones del año 2022                            TI2024=Total de inscripciones del año 2024</t>
  </si>
  <si>
    <t>Mide las actividades institucionales que realiza el titular de la entidad para el buen desempeño y funcionalidad del instituto</t>
  </si>
  <si>
    <t>(RR/RP)*100                RR=Reportes realizados RP=Reportes programados</t>
  </si>
  <si>
    <t xml:space="preserve">Mide la cantidad de personas que se inscriben en los cursos de capacitación que se imparten específicamente en los lugares del Instituto como en Planteles, Acciones Móviles y Extramuros sin tomar en cuenta las que se imparten en empresas, instituciones o </t>
  </si>
  <si>
    <t>(IRCPA/TII)*100.   IRCPA=Inscripciones registradas en las capacitaciones a población abierta                               TII=Total de inscripciones del Instituto</t>
  </si>
  <si>
    <t>Mide la cantidad de planes/programas de estudio que son actualizados por los instructores del instituto referente a toda la oferta educativa existente de cursos de extensión</t>
  </si>
  <si>
    <t>(PEA/TPE)*100.    PEA=Programas de extensión actualizados                            TPE=Total de programas de extensión</t>
  </si>
  <si>
    <t>Mide la cantidad de capacitaciones que se imparten para los artesanos respecto a la gama de cursos que se tienen para el sector artesanal.</t>
  </si>
  <si>
    <t>(CAI/TCAOE)*100.                CA=cursos de artesanías impartidos                          TCAOE=Total de cursos de artesanías de la oferta educativa</t>
  </si>
  <si>
    <t>Mide la cantidad promedio de estudiantes que se inscriben en los cursos de capacitación a través de los eventos donde se entrega material de promoción impresa.</t>
  </si>
  <si>
    <t>(EIPI/EP)*100.  EIPI=Estudiantes inscritos por la promoción impresa                   EP=Eventos de promoción</t>
  </si>
  <si>
    <t>Mide la cantidad de estudiantes que se inscriben en las capacitaciones del instituto mismos que se enteraron por los medios de comunicación.</t>
  </si>
  <si>
    <t>(EID/PEMC)*100.   EID=Estudiantes inscritos por difusión                                 PEMC= Participación en espacios de medios de comunicación</t>
  </si>
  <si>
    <t>Mide la cantidad de inscripciones que se generan en los planteles, acciones móviles o lugares extramuros a través de algún convenio de colaboración respecto al total de inscripciones.</t>
  </si>
  <si>
    <t>(ICPA/TI)*100.  ICPA=Inscripciones a través de convenios de población abierta TI=Total de inscripciones del Instituto</t>
  </si>
  <si>
    <t>Mide la cantidad de trabajadores del instituto que han recibido capacitación para el mejor desempeño de sus actividades o superación personal.</t>
  </si>
  <si>
    <t>(TI/TTI)*100.             TI=trabajadores inscritos TTI=Total de trabajadores del ICATMI</t>
  </si>
  <si>
    <t>Mide la cantidad promedio de mobiliario y equipo que se tiene en cada aula/taller donde se imparte la capacitación  de los centros de trabajo que pertenecen al Instituto para determinar la capacidad máxima de estudiantes que se pueden atender.</t>
  </si>
  <si>
    <t>SPCI/ TCT.               SPCI=Sumatoria del promedio de capacidad instalada de cada centro de trabajo                    TCT= 34, total de centros de trabajo del ICATMI</t>
  </si>
  <si>
    <t>Mide la cantidad de centros de trabajo que son inspeccionados para detectar sus necesidades y verificar sus procesos y actividades que desempeñan.</t>
  </si>
  <si>
    <t>(PS/ TP)*100.                  PS=Planteles supervisados.      TP= Total de Planteles del Instituo</t>
  </si>
  <si>
    <t>Mide la cantidad de solicitudes para la adquisición de materiales, insumos necesarios o servicios generales para la operación del instituto.</t>
  </si>
  <si>
    <t>(TTA/TTS)*100.                    TTA=Total de trámites atendidos TTS=Total de trámites solicitados)</t>
  </si>
  <si>
    <t>Mide la cantidad de mantenimientos del mobiliario y equipo que se encuentran en la aulas/talleres atendidos respecto a las rutinas de mantenimiento que e tienen programadas</t>
  </si>
  <si>
    <t>(TSMMER/TSMMEP)*100.  TSMMER=Total de servicios de mantenimiento de maquinaria y equipo realizados TSMMEP=Total de servicios de mantenimiento de maquinaria y equipo programados</t>
  </si>
  <si>
    <t>Mide la cantidad de mantenimientos realizados a la infraestructura física de los Centros de Trabajo del Instituto respecto a los que se tienen programados realizar a través de las rutinas de mantenimiento.</t>
  </si>
  <si>
    <t>(TSMIFR/TSMIFP)*100.    TSMIFR=Total de servicios de mantenimiento de infraestructura física realizados TSMIFP=Total de servicios de mantenimiento de infraestructura física programados</t>
  </si>
  <si>
    <t>Mide la cantidad de los 113 municipios del Estado de Michoacán en donde se imparte la capacitación para el trabajo</t>
  </si>
  <si>
    <t>(MA/TME)*100.          MA=Municipios atendidos TME=Total de Municipios del Estado</t>
  </si>
  <si>
    <t>Mide la cantidad de inscripciones registradas en los cursos de capacitación que no estan en los Planteles y Acciones Móviles del Instituto</t>
  </si>
  <si>
    <t>(IE/TI)*100.                IE=inscripciones en extramuros TI=total de inscripciones</t>
  </si>
  <si>
    <t>Mide la cantidad de  estudiantes que se registran en los cursos de capacitación que son impartidos en las comunidades rurales.</t>
  </si>
  <si>
    <t>(ILR/TIE)*100.  ILR=Inscripciones en localidades rurales             TIE=Total de inscripciones en extramuros</t>
  </si>
  <si>
    <t>Mide la cantidad de inscripciones registradas en los cursos de capacitación que se ofrecen e imparten para los empleados de las empresas e instituciones.</t>
  </si>
  <si>
    <t>(TICE/TI)*100.                               TICE= Total de inscripciones de capacitación especializada TI=Total de inscripciones del Instituto</t>
  </si>
  <si>
    <t>Mide la cantidad de operadores registrados en los cursos de capacitación para que cumplan uno de los requisitos de la obtención de la licencia federal B y C, ya sea nacional e internacional respecto a las inscripciones de los cursos especializados.</t>
  </si>
  <si>
    <t>(OTI/TICE)*100.   OTI=Operadores de transporte inscritos en los cursos TICE=Total de inscripciones en cursos especializados</t>
  </si>
  <si>
    <t>Mide la cantidad de personas que fueron certificadas por un estándar de competencia ocupacional referente al total de personas evaluadas.</t>
  </si>
  <si>
    <t>(CE/TC)*100.             CE=Certificados emitidos TCEC=Total de candidatos en los estándares de competencia</t>
  </si>
  <si>
    <t>Mide la cantidad de inscripciones que se generan a través de los convenios generados para los trabajadores de las empresas e instituciones en proporción al total de las inscripciones de los cursos especializados.</t>
  </si>
  <si>
    <t>(ICCE/TICE)*100.    ICCE=Inscripciones por convenio de las capacitaciones especializadas                             TICE= Total de inscripciones en cursos especializados</t>
  </si>
  <si>
    <t>Mide la cantidad de proyectos terminados por los estudiantes y egresados del instituto referente a los registrados.</t>
  </si>
  <si>
    <t>(PPC/PPR)*100.   PPC=Proyectos productivos concluidos                 PPR=Proyectos productivos registrados</t>
  </si>
  <si>
    <t>Mide la cantidad de personas que resultaron acreditadas y obtuvieron un reconocimiento oficial de competencias ocupacionales referente al total de las personas evaluadas.</t>
  </si>
  <si>
    <t>(PROCO/TPE)*100.  PROCO=Personas con Reconocimiento oficial de competencia ocupacional                  TPE= total de personas evaluadas</t>
  </si>
  <si>
    <t>Mide la cantidad de personas que se inscriben en lo cursos que se ofertan a las empresas e intituciones referente al total de las inscripciones del Instituto.</t>
  </si>
  <si>
    <t>(ICCEFORMA/TPP)*100.    ICCEEFORMA=Personas inscritas en los cursos del CEFORMA                             TI=total de inscripciones</t>
  </si>
  <si>
    <t>Mide la cantidad eficiencia terminal de las personas referente al total de las personas que se registraron en los cursos de capacitación</t>
  </si>
  <si>
    <t>(PAC/TI)*100.                PAC=Personas que acreditaron sus capacitaciones                           TI= Total de inscripciones</t>
  </si>
  <si>
    <t>Mide la cantidad de personas que se dieron de baja o dejaron de asistir a las capacitaciones respecto al total de inscripciones.</t>
  </si>
  <si>
    <t>(D/TI)*100.                       D=deserciones                               TI= Total de inscritos</t>
  </si>
  <si>
    <t>Mide el grado de satisfacción de los estudiantes referente a los cursos y a las instalaciones  del Instituto de acuerdo con los resultados de las encuestas que se realizan a los capacitandos en los centros de trabajo.</t>
  </si>
  <si>
    <t>(SPREP/TPE).   SPES=Sumatoria del promedio del resultado de las encuestas de plantel                                   TPE= Total de Planteles encuestados</t>
  </si>
  <si>
    <t>Mide la cantidad de egresados que se incorporan al mercado laboral respecto al total de estudiantes que se inscriben a los cursos de capacitación y que no tienen trabajo.</t>
  </si>
  <si>
    <t>(ECT/EIPE)*100        ECT=Estudiantes colocados en un trabajo                    EIPE=Estudiantes inscritos para emplearse</t>
  </si>
  <si>
    <t>Mide la cantidad de egresados del Instituto que se encuentran laborando respecto al total de egresados.</t>
  </si>
  <si>
    <t>(EO/TEI)*100.          EO=Egresados ocupados TEI=Total de egresados del ICATMI</t>
  </si>
  <si>
    <t>Tasa de variación</t>
  </si>
  <si>
    <t>Anual</t>
  </si>
  <si>
    <t>Porcentaje</t>
  </si>
  <si>
    <t>Semestral</t>
  </si>
  <si>
    <t>Mensual</t>
  </si>
  <si>
    <t>Trimestral</t>
  </si>
  <si>
    <t>Promedio</t>
  </si>
  <si>
    <t>Secretaría del Trabajo y Previsión Social (STPS). Estadísticas del Sector Laboral. Disponible en:
https://www.stps.gob.mx/gobmx/estadisticas/</t>
  </si>
  <si>
    <t>INEGI. https://www.inegi.org.mx/contenidos/saladeprensa/boletines/2023/enoent/enoent2023_08_Mich.pdf</t>
  </si>
  <si>
    <t>Sistema de Inscripciones del ICATMI con el link de acceso https://sistemas.icatmi.edu.mx/inscripciones/login.</t>
  </si>
  <si>
    <t>Informes de la Dirección General del Instituto.</t>
  </si>
  <si>
    <t>Sistema de Inscripciones del ICATMI con el link de acceso https://sistemas.icatmi.edu.mx/inscripciones/login.php, y reporte de control escolar a cargo de la DirecciónTécnico Académica.</t>
  </si>
  <si>
    <t>Catálogo de la Oferta Académica de la Dirección Técnico Académica</t>
  </si>
  <si>
    <t>Portafolio de evidencias de la Dirección de vinculación con el entorno</t>
  </si>
  <si>
    <t>Reportes mensuales de redes sociales y monitoreo de medios de comunicación, generado por la Dirección de Vinculacion</t>
  </si>
  <si>
    <t>Sistema de Inscripciones del ICATMI con el link de acceso https://sistemas.icatmi.edu.mx/inscripciones/login.php, y reporte de la Dirección de Vinculación con el Entorno</t>
  </si>
  <si>
    <t>Sistema de capacidad instalada a cargo del departamento de planeación. https://sistemas.icatmi.edu.mx/cap_inst/login.htm</t>
  </si>
  <si>
    <t>Informe de las guias de supervisión y reporte del cuadro de necesidades elaborado por  la Dirección de Planeación y Evaluación.</t>
  </si>
  <si>
    <t>Informes Financieros publicados trimestralmente https://icatmi.michoacan.gob.mx/informacion-financiera</t>
  </si>
  <si>
    <t>Programa de Mantenimientos, bitácora e informes elaborados por el departamento de Recursos Materiales.</t>
  </si>
  <si>
    <t>Sistema de Inscripciones del ICATMI con el link de acceso https://sistemas.icatmi.edu.mx/inscripciones/login.php, y reporte de control escolar a cargo de la DirecciónTécnico Académica. Adicionalmente la  Estadística Básica Trimestral ICAT concentrada por la Dirección de Planeación y Evaluación.</t>
  </si>
  <si>
    <t>Reporte de inscripciones generado por el área de Vinculación con el entorno</t>
  </si>
  <si>
    <t>Reporte de proyectos recibidos y constancia de validación de los proyecos, generados por el área de vinculación</t>
  </si>
  <si>
    <t>Encuestas de satisfacción que son aplicadas por los jefes de vinculación de cada Plantel.</t>
  </si>
  <si>
    <t>Reporte de colocación generado por el área de vinculación con el entorno.</t>
  </si>
  <si>
    <t>Encuesta de Egresados que son aplicadasel área de vinculación.</t>
  </si>
  <si>
    <t>01 Dirección General</t>
  </si>
  <si>
    <t>Este nivel de la Matriz de Indicadores pertenece al Fin, por lo que la frecuencia de medición es anual, por tanto se reportará el avance hasta que concluya el año.</t>
  </si>
  <si>
    <t>El sentido del indicador es regular, ya que debe ser estable a lo que se programa de acuerdo a su método de cálculo, sin embargo, de acuerdo a las opciones establecidas se seleccionó Ascendente.</t>
  </si>
  <si>
    <t>03 Dirección Técnico-Académica</t>
  </si>
  <si>
    <t>04 Dirección de Vinculación con el Entorno</t>
  </si>
  <si>
    <t>02 Dirección de Planeación y Evaluación</t>
  </si>
  <si>
    <t>Este nivel de la Matriz de Indicadores pertenece al Componente y su frecuencia de medición es semestral, por tanto, el avance se reportará al primer trimestre del año.</t>
  </si>
  <si>
    <t>05 Dirección de Administración</t>
  </si>
  <si>
    <t>Capacitación para el Trabajo Profesional y  Subsidios para Organismos Descentralizados Estatatales (Media Superior)</t>
  </si>
  <si>
    <t>Capacitación para el Trabajo Profesional</t>
  </si>
  <si>
    <t>Subsidios para Organismos Descentralizados Estatatales (Media Superior)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</si>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</sst>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/>
    <xf numFmtId="164" fontId="4" fillId="4" borderId="0" xfId="1" applyNumberFormat="1" applyFont="1" applyFill="1" applyBorder="1" applyAlignment="1">
      <alignment horizontal="left" vertical="center" wrapText="1"/>
    </xf>
    <xf numFmtId="9" fontId="2" fillId="0" borderId="0" xfId="2" applyFont="1" applyBorder="1" applyAlignment="1">
      <alignment horizontal="center" vertical="center" wrapText="1"/>
    </xf>
    <xf numFmtId="9" fontId="2" fillId="0" borderId="0" xfId="2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9" fontId="2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TA/Downloads/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J2" zoomScaleNormal="100" workbookViewId="0">
      <selection activeCell="N8" sqref="N8:N38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31.28515625" customWidth="1"/>
    <col min="5" max="5" width="40.7109375" customWidth="1"/>
    <col min="6" max="6" width="37.28515625" customWidth="1"/>
    <col min="7" max="7" width="14.140625" customWidth="1"/>
    <col min="8" max="8" width="25.28515625" customWidth="1"/>
    <col min="9" max="9" width="39.42578125" bestFit="1" customWidth="1"/>
    <col min="10" max="10" width="14.85546875" customWidth="1"/>
    <col min="11" max="11" width="13.42578125" customWidth="1"/>
    <col min="12" max="12" width="10" bestFit="1" customWidth="1"/>
    <col min="13" max="13" width="11.7109375" customWidth="1"/>
    <col min="14" max="14" width="18.28515625" customWidth="1"/>
    <col min="15" max="15" width="11" customWidth="1"/>
    <col min="16" max="16" width="14.42578125" customWidth="1"/>
    <col min="17" max="17" width="39.28515625" customWidth="1"/>
    <col min="18" max="18" width="24.140625" customWidth="1"/>
    <col min="19" max="19" width="14.7109375" customWidth="1"/>
    <col min="20" max="20" width="40.7109375" style="16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s="16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16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6" customFormat="1" ht="39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76.5" x14ac:dyDescent="0.25">
      <c r="A8" s="15">
        <v>2024</v>
      </c>
      <c r="B8" s="18">
        <v>45292</v>
      </c>
      <c r="C8" s="18">
        <v>45382</v>
      </c>
      <c r="D8" s="8" t="s">
        <v>214</v>
      </c>
      <c r="E8" s="8" t="s">
        <v>55</v>
      </c>
      <c r="F8" s="8" t="s">
        <v>55</v>
      </c>
      <c r="G8" s="8" t="s">
        <v>116</v>
      </c>
      <c r="H8" s="8" t="s">
        <v>117</v>
      </c>
      <c r="I8" s="8" t="s">
        <v>118</v>
      </c>
      <c r="J8" s="8" t="s">
        <v>180</v>
      </c>
      <c r="K8" s="8" t="s">
        <v>181</v>
      </c>
      <c r="L8" s="8">
        <v>2021</v>
      </c>
      <c r="M8" s="1">
        <v>475800</v>
      </c>
      <c r="N8" s="9" t="s">
        <v>217</v>
      </c>
      <c r="O8" s="2">
        <v>0</v>
      </c>
      <c r="P8" s="8" t="s">
        <v>53</v>
      </c>
      <c r="Q8" s="8" t="s">
        <v>187</v>
      </c>
      <c r="R8" s="8" t="s">
        <v>206</v>
      </c>
      <c r="S8" s="19">
        <v>45382</v>
      </c>
      <c r="T8" s="9" t="s">
        <v>207</v>
      </c>
    </row>
    <row r="9" spans="1:20" ht="63.75" x14ac:dyDescent="0.25">
      <c r="A9" s="15">
        <v>2024</v>
      </c>
      <c r="B9" s="18">
        <v>45292</v>
      </c>
      <c r="C9" s="18">
        <v>45382</v>
      </c>
      <c r="D9" s="8" t="s">
        <v>214</v>
      </c>
      <c r="E9" s="10" t="s">
        <v>86</v>
      </c>
      <c r="F9" s="8" t="s">
        <v>56</v>
      </c>
      <c r="G9" s="8" t="s">
        <v>116</v>
      </c>
      <c r="H9" s="8" t="s">
        <v>119</v>
      </c>
      <c r="I9" s="8" t="s">
        <v>120</v>
      </c>
      <c r="J9" s="8" t="s">
        <v>182</v>
      </c>
      <c r="K9" s="8" t="s">
        <v>181</v>
      </c>
      <c r="L9" s="8">
        <v>2023</v>
      </c>
      <c r="M9" s="1">
        <v>50000</v>
      </c>
      <c r="N9" s="9" t="s">
        <v>217</v>
      </c>
      <c r="O9" s="3">
        <v>0</v>
      </c>
      <c r="P9" s="8" t="s">
        <v>53</v>
      </c>
      <c r="Q9" s="8" t="s">
        <v>188</v>
      </c>
      <c r="R9" s="8" t="s">
        <v>206</v>
      </c>
      <c r="S9" s="19">
        <v>45382</v>
      </c>
      <c r="T9" s="9" t="s">
        <v>207</v>
      </c>
    </row>
    <row r="10" spans="1:20" ht="76.5" x14ac:dyDescent="0.25">
      <c r="A10" s="15">
        <v>2024</v>
      </c>
      <c r="B10" s="18">
        <v>45292</v>
      </c>
      <c r="C10" s="18">
        <v>45382</v>
      </c>
      <c r="D10" s="11" t="s">
        <v>214</v>
      </c>
      <c r="E10" s="11" t="s">
        <v>87</v>
      </c>
      <c r="F10" s="11" t="s">
        <v>57</v>
      </c>
      <c r="G10" s="11" t="s">
        <v>121</v>
      </c>
      <c r="H10" s="11" t="s">
        <v>122</v>
      </c>
      <c r="I10" s="11" t="s">
        <v>123</v>
      </c>
      <c r="J10" s="11" t="s">
        <v>180</v>
      </c>
      <c r="K10" s="11" t="s">
        <v>183</v>
      </c>
      <c r="L10" s="11">
        <v>2022</v>
      </c>
      <c r="M10" s="4">
        <v>50000</v>
      </c>
      <c r="N10" s="9" t="s">
        <v>217</v>
      </c>
      <c r="O10" s="5">
        <v>0</v>
      </c>
      <c r="P10" s="11" t="s">
        <v>53</v>
      </c>
      <c r="Q10" s="11" t="s">
        <v>189</v>
      </c>
      <c r="R10" s="11" t="s">
        <v>206</v>
      </c>
      <c r="S10" s="19">
        <v>45382</v>
      </c>
      <c r="T10" s="9" t="s">
        <v>212</v>
      </c>
    </row>
    <row r="11" spans="1:20" ht="63.75" x14ac:dyDescent="0.25">
      <c r="A11" s="15">
        <v>2024</v>
      </c>
      <c r="B11" s="18">
        <v>45292</v>
      </c>
      <c r="C11" s="18">
        <v>45382</v>
      </c>
      <c r="D11" s="8" t="s">
        <v>214</v>
      </c>
      <c r="E11" s="8" t="s">
        <v>88</v>
      </c>
      <c r="F11" s="8" t="s">
        <v>58</v>
      </c>
      <c r="G11" s="8" t="s">
        <v>116</v>
      </c>
      <c r="H11" s="8" t="s">
        <v>124</v>
      </c>
      <c r="I11" s="8" t="s">
        <v>125</v>
      </c>
      <c r="J11" s="8" t="s">
        <v>182</v>
      </c>
      <c r="K11" s="8" t="s">
        <v>184</v>
      </c>
      <c r="L11" s="8">
        <v>2023</v>
      </c>
      <c r="M11" s="1">
        <v>12</v>
      </c>
      <c r="N11" s="9" t="s">
        <v>217</v>
      </c>
      <c r="O11" s="3">
        <f>3/12</f>
        <v>0.25</v>
      </c>
      <c r="P11" s="8" t="s">
        <v>53</v>
      </c>
      <c r="Q11" s="8" t="s">
        <v>190</v>
      </c>
      <c r="R11" s="8" t="s">
        <v>206</v>
      </c>
      <c r="S11" s="19">
        <v>45382</v>
      </c>
      <c r="T11" s="12" t="s">
        <v>208</v>
      </c>
    </row>
    <row r="12" spans="1:20" ht="140.25" x14ac:dyDescent="0.25">
      <c r="A12" s="15">
        <v>2024</v>
      </c>
      <c r="B12" s="18">
        <v>45292</v>
      </c>
      <c r="C12" s="18">
        <v>45382</v>
      </c>
      <c r="D12" s="8" t="s">
        <v>214</v>
      </c>
      <c r="E12" s="8" t="s">
        <v>89</v>
      </c>
      <c r="F12" s="8" t="s">
        <v>59</v>
      </c>
      <c r="G12" s="8" t="s">
        <v>116</v>
      </c>
      <c r="H12" s="10" t="s">
        <v>126</v>
      </c>
      <c r="I12" s="8" t="s">
        <v>127</v>
      </c>
      <c r="J12" s="8" t="s">
        <v>182</v>
      </c>
      <c r="K12" s="8" t="s">
        <v>185</v>
      </c>
      <c r="L12" s="8">
        <v>2023</v>
      </c>
      <c r="M12" s="1">
        <v>47900</v>
      </c>
      <c r="N12" s="9" t="s">
        <v>217</v>
      </c>
      <c r="O12" s="3">
        <f>15860/M12</f>
        <v>0.33110647181628394</v>
      </c>
      <c r="P12" s="8" t="s">
        <v>53</v>
      </c>
      <c r="Q12" s="10" t="s">
        <v>191</v>
      </c>
      <c r="R12" s="8" t="s">
        <v>209</v>
      </c>
      <c r="S12" s="19">
        <v>45382</v>
      </c>
      <c r="T12" s="12"/>
    </row>
    <row r="13" spans="1:20" ht="89.25" x14ac:dyDescent="0.25">
      <c r="A13" s="15">
        <v>2024</v>
      </c>
      <c r="B13" s="18">
        <v>45292</v>
      </c>
      <c r="C13" s="18">
        <v>45382</v>
      </c>
      <c r="D13" s="10" t="s">
        <v>215</v>
      </c>
      <c r="E13" s="8" t="s">
        <v>90</v>
      </c>
      <c r="F13" s="8" t="s">
        <v>60</v>
      </c>
      <c r="G13" s="8" t="s">
        <v>116</v>
      </c>
      <c r="H13" s="10" t="s">
        <v>128</v>
      </c>
      <c r="I13" s="8" t="s">
        <v>129</v>
      </c>
      <c r="J13" s="8" t="s">
        <v>182</v>
      </c>
      <c r="K13" s="8" t="s">
        <v>185</v>
      </c>
      <c r="L13" s="8">
        <v>2023</v>
      </c>
      <c r="M13" s="1">
        <v>50</v>
      </c>
      <c r="N13" s="9" t="s">
        <v>217</v>
      </c>
      <c r="O13" s="3">
        <v>0</v>
      </c>
      <c r="P13" s="8" t="s">
        <v>53</v>
      </c>
      <c r="Q13" s="8" t="s">
        <v>192</v>
      </c>
      <c r="R13" s="8" t="s">
        <v>209</v>
      </c>
      <c r="S13" s="19">
        <v>45382</v>
      </c>
      <c r="T13" s="12"/>
    </row>
    <row r="14" spans="1:20" ht="76.5" x14ac:dyDescent="0.25">
      <c r="A14" s="15">
        <v>2024</v>
      </c>
      <c r="B14" s="18">
        <v>45292</v>
      </c>
      <c r="C14" s="18">
        <v>45382</v>
      </c>
      <c r="D14" s="10" t="s">
        <v>215</v>
      </c>
      <c r="E14" s="8" t="s">
        <v>91</v>
      </c>
      <c r="F14" s="10" t="s">
        <v>61</v>
      </c>
      <c r="G14" s="8" t="s">
        <v>121</v>
      </c>
      <c r="H14" s="10" t="s">
        <v>130</v>
      </c>
      <c r="I14" s="8" t="s">
        <v>131</v>
      </c>
      <c r="J14" s="8" t="s">
        <v>182</v>
      </c>
      <c r="K14" s="8" t="s">
        <v>185</v>
      </c>
      <c r="L14" s="8">
        <v>0</v>
      </c>
      <c r="M14" s="1">
        <v>20</v>
      </c>
      <c r="N14" s="9" t="s">
        <v>217</v>
      </c>
      <c r="O14" s="3">
        <f>54/M14</f>
        <v>2.7</v>
      </c>
      <c r="P14" s="8" t="s">
        <v>53</v>
      </c>
      <c r="Q14" s="10" t="s">
        <v>191</v>
      </c>
      <c r="R14" s="8" t="s">
        <v>209</v>
      </c>
      <c r="S14" s="19">
        <v>45382</v>
      </c>
      <c r="T14" s="12"/>
    </row>
    <row r="15" spans="1:20" ht="89.25" x14ac:dyDescent="0.25">
      <c r="A15" s="15">
        <v>2024</v>
      </c>
      <c r="B15" s="18">
        <v>45292</v>
      </c>
      <c r="C15" s="18">
        <v>45382</v>
      </c>
      <c r="D15" s="8" t="s">
        <v>214</v>
      </c>
      <c r="E15" s="8" t="s">
        <v>92</v>
      </c>
      <c r="F15" s="8" t="s">
        <v>62</v>
      </c>
      <c r="G15" s="8" t="s">
        <v>116</v>
      </c>
      <c r="H15" s="8" t="s">
        <v>132</v>
      </c>
      <c r="I15" s="8" t="s">
        <v>133</v>
      </c>
      <c r="J15" s="8" t="s">
        <v>186</v>
      </c>
      <c r="K15" s="8" t="s">
        <v>185</v>
      </c>
      <c r="L15" s="8">
        <v>0</v>
      </c>
      <c r="M15" s="1">
        <v>213</v>
      </c>
      <c r="N15" s="9" t="s">
        <v>217</v>
      </c>
      <c r="O15" s="3">
        <f>70/M15</f>
        <v>0.32863849765258218</v>
      </c>
      <c r="P15" s="8" t="s">
        <v>53</v>
      </c>
      <c r="Q15" s="8" t="s">
        <v>193</v>
      </c>
      <c r="R15" s="8" t="s">
        <v>210</v>
      </c>
      <c r="S15" s="19">
        <v>45382</v>
      </c>
      <c r="T15" s="13"/>
    </row>
    <row r="16" spans="1:20" ht="76.5" x14ac:dyDescent="0.25">
      <c r="A16" s="15">
        <v>2024</v>
      </c>
      <c r="B16" s="18">
        <v>45292</v>
      </c>
      <c r="C16" s="18">
        <v>45382</v>
      </c>
      <c r="D16" s="8" t="s">
        <v>214</v>
      </c>
      <c r="E16" s="8" t="s">
        <v>93</v>
      </c>
      <c r="F16" s="8" t="s">
        <v>63</v>
      </c>
      <c r="G16" s="8" t="s">
        <v>116</v>
      </c>
      <c r="H16" s="8" t="s">
        <v>134</v>
      </c>
      <c r="I16" s="8" t="s">
        <v>135</v>
      </c>
      <c r="J16" s="8" t="s">
        <v>186</v>
      </c>
      <c r="K16" s="8" t="s">
        <v>184</v>
      </c>
      <c r="L16" s="8">
        <v>0</v>
      </c>
      <c r="M16" s="1">
        <v>1450</v>
      </c>
      <c r="N16" s="9" t="s">
        <v>217</v>
      </c>
      <c r="O16" s="3">
        <f>405/M16</f>
        <v>0.27931034482758621</v>
      </c>
      <c r="P16" s="8" t="s">
        <v>53</v>
      </c>
      <c r="Q16" s="8" t="s">
        <v>194</v>
      </c>
      <c r="R16" s="8" t="s">
        <v>210</v>
      </c>
      <c r="S16" s="19">
        <v>45382</v>
      </c>
      <c r="T16" s="13"/>
    </row>
    <row r="17" spans="1:20" ht="102" x14ac:dyDescent="0.25">
      <c r="A17" s="15">
        <v>2024</v>
      </c>
      <c r="B17" s="18">
        <v>45292</v>
      </c>
      <c r="C17" s="18">
        <v>45382</v>
      </c>
      <c r="D17" s="8" t="s">
        <v>214</v>
      </c>
      <c r="E17" s="8" t="s">
        <v>94</v>
      </c>
      <c r="F17" s="8" t="s">
        <v>64</v>
      </c>
      <c r="G17" s="8" t="s">
        <v>116</v>
      </c>
      <c r="H17" s="8" t="s">
        <v>136</v>
      </c>
      <c r="I17" s="8" t="s">
        <v>137</v>
      </c>
      <c r="J17" s="8" t="s">
        <v>182</v>
      </c>
      <c r="K17" s="8" t="s">
        <v>185</v>
      </c>
      <c r="L17" s="8">
        <v>2023</v>
      </c>
      <c r="M17" s="1">
        <v>15000</v>
      </c>
      <c r="N17" s="9" t="s">
        <v>217</v>
      </c>
      <c r="O17" s="5">
        <f>3822/M17</f>
        <v>0.25480000000000003</v>
      </c>
      <c r="P17" s="8" t="s">
        <v>53</v>
      </c>
      <c r="Q17" s="8" t="s">
        <v>195</v>
      </c>
      <c r="R17" s="8" t="s">
        <v>210</v>
      </c>
      <c r="S17" s="19">
        <v>45382</v>
      </c>
      <c r="T17" s="12" t="s">
        <v>208</v>
      </c>
    </row>
    <row r="18" spans="1:20" ht="76.5" x14ac:dyDescent="0.25">
      <c r="A18" s="15">
        <v>2024</v>
      </c>
      <c r="B18" s="18">
        <v>45292</v>
      </c>
      <c r="C18" s="18">
        <v>45382</v>
      </c>
      <c r="D18" s="8" t="s">
        <v>216</v>
      </c>
      <c r="E18" s="8" t="s">
        <v>95</v>
      </c>
      <c r="F18" s="8" t="s">
        <v>65</v>
      </c>
      <c r="G18" s="8" t="s">
        <v>116</v>
      </c>
      <c r="H18" s="8" t="s">
        <v>138</v>
      </c>
      <c r="I18" s="8" t="s">
        <v>139</v>
      </c>
      <c r="J18" s="8" t="s">
        <v>182</v>
      </c>
      <c r="K18" s="8" t="s">
        <v>185</v>
      </c>
      <c r="L18" s="8">
        <v>2023</v>
      </c>
      <c r="M18" s="1">
        <v>750</v>
      </c>
      <c r="N18" s="9" t="s">
        <v>217</v>
      </c>
      <c r="O18" s="3">
        <f>124/M18</f>
        <v>0.16533333333333333</v>
      </c>
      <c r="P18" s="8" t="s">
        <v>53</v>
      </c>
      <c r="Q18" s="8" t="s">
        <v>191</v>
      </c>
      <c r="R18" s="8" t="s">
        <v>209</v>
      </c>
      <c r="S18" s="19">
        <v>45382</v>
      </c>
      <c r="T18" s="12"/>
    </row>
    <row r="19" spans="1:20" ht="127.5" x14ac:dyDescent="0.25">
      <c r="A19" s="15">
        <v>2024</v>
      </c>
      <c r="B19" s="18">
        <v>45292</v>
      </c>
      <c r="C19" s="18">
        <v>45382</v>
      </c>
      <c r="D19" s="11" t="s">
        <v>214</v>
      </c>
      <c r="E19" s="11" t="s">
        <v>96</v>
      </c>
      <c r="F19" s="11" t="s">
        <v>66</v>
      </c>
      <c r="G19" s="11" t="s">
        <v>116</v>
      </c>
      <c r="H19" s="14" t="s">
        <v>140</v>
      </c>
      <c r="I19" s="11" t="s">
        <v>141</v>
      </c>
      <c r="J19" s="11" t="s">
        <v>186</v>
      </c>
      <c r="K19" s="11" t="s">
        <v>183</v>
      </c>
      <c r="L19" s="11">
        <v>2022</v>
      </c>
      <c r="M19" s="4">
        <v>15</v>
      </c>
      <c r="N19" s="9" t="s">
        <v>217</v>
      </c>
      <c r="O19" s="5">
        <v>0</v>
      </c>
      <c r="P19" s="11" t="s">
        <v>53</v>
      </c>
      <c r="Q19" s="11" t="s">
        <v>196</v>
      </c>
      <c r="R19" s="11" t="s">
        <v>211</v>
      </c>
      <c r="S19" s="19">
        <v>45382</v>
      </c>
      <c r="T19" s="9" t="s">
        <v>212</v>
      </c>
    </row>
    <row r="20" spans="1:20" ht="89.25" x14ac:dyDescent="0.25">
      <c r="A20" s="15">
        <v>2024</v>
      </c>
      <c r="B20" s="18">
        <v>45292</v>
      </c>
      <c r="C20" s="18">
        <v>45382</v>
      </c>
      <c r="D20" s="8" t="s">
        <v>214</v>
      </c>
      <c r="E20" s="8" t="s">
        <v>97</v>
      </c>
      <c r="F20" s="8" t="s">
        <v>67</v>
      </c>
      <c r="G20" s="8" t="s">
        <v>121</v>
      </c>
      <c r="H20" s="8" t="s">
        <v>142</v>
      </c>
      <c r="I20" s="8" t="s">
        <v>143</v>
      </c>
      <c r="J20" s="8" t="s">
        <v>182</v>
      </c>
      <c r="K20" s="8" t="s">
        <v>185</v>
      </c>
      <c r="L20" s="8">
        <v>2023</v>
      </c>
      <c r="M20" s="1">
        <v>22</v>
      </c>
      <c r="N20" s="9" t="s">
        <v>217</v>
      </c>
      <c r="O20" s="3">
        <v>0</v>
      </c>
      <c r="P20" s="8" t="s">
        <v>53</v>
      </c>
      <c r="Q20" s="8" t="s">
        <v>197</v>
      </c>
      <c r="R20" s="8" t="s">
        <v>211</v>
      </c>
      <c r="S20" s="19">
        <v>45382</v>
      </c>
      <c r="T20" s="12" t="s">
        <v>208</v>
      </c>
    </row>
    <row r="21" spans="1:20" ht="76.5" x14ac:dyDescent="0.25">
      <c r="A21" s="15">
        <v>2024</v>
      </c>
      <c r="B21" s="18">
        <v>45292</v>
      </c>
      <c r="C21" s="18">
        <v>45382</v>
      </c>
      <c r="D21" s="8" t="s">
        <v>214</v>
      </c>
      <c r="E21" s="8" t="s">
        <v>98</v>
      </c>
      <c r="F21" s="8" t="s">
        <v>68</v>
      </c>
      <c r="G21" s="8" t="s">
        <v>116</v>
      </c>
      <c r="H21" s="8" t="s">
        <v>144</v>
      </c>
      <c r="I21" s="8" t="s">
        <v>145</v>
      </c>
      <c r="J21" s="8" t="s">
        <v>182</v>
      </c>
      <c r="K21" s="8" t="s">
        <v>184</v>
      </c>
      <c r="L21" s="8">
        <v>0</v>
      </c>
      <c r="M21" s="1">
        <v>440</v>
      </c>
      <c r="N21" s="9" t="s">
        <v>217</v>
      </c>
      <c r="O21" s="5">
        <f>141/M21</f>
        <v>0.32045454545454544</v>
      </c>
      <c r="P21" s="8" t="s">
        <v>53</v>
      </c>
      <c r="Q21" s="8" t="s">
        <v>198</v>
      </c>
      <c r="R21" s="8" t="s">
        <v>213</v>
      </c>
      <c r="S21" s="19">
        <v>45382</v>
      </c>
      <c r="T21" s="12" t="s">
        <v>208</v>
      </c>
    </row>
    <row r="22" spans="1:20" ht="102" x14ac:dyDescent="0.25">
      <c r="A22" s="15">
        <v>2024</v>
      </c>
      <c r="B22" s="18">
        <v>45292</v>
      </c>
      <c r="C22" s="18">
        <v>45382</v>
      </c>
      <c r="D22" s="8" t="s">
        <v>214</v>
      </c>
      <c r="E22" s="8" t="s">
        <v>99</v>
      </c>
      <c r="F22" s="8" t="s">
        <v>69</v>
      </c>
      <c r="G22" s="8" t="s">
        <v>116</v>
      </c>
      <c r="H22" s="8" t="s">
        <v>146</v>
      </c>
      <c r="I22" s="8" t="s">
        <v>147</v>
      </c>
      <c r="J22" s="8" t="s">
        <v>182</v>
      </c>
      <c r="K22" s="8" t="s">
        <v>184</v>
      </c>
      <c r="L22" s="8">
        <v>0</v>
      </c>
      <c r="M22" s="1">
        <v>44</v>
      </c>
      <c r="N22" s="9" t="s">
        <v>217</v>
      </c>
      <c r="O22" s="5">
        <f>8/M22</f>
        <v>0.18181818181818182</v>
      </c>
      <c r="P22" s="8" t="s">
        <v>53</v>
      </c>
      <c r="Q22" s="8" t="s">
        <v>199</v>
      </c>
      <c r="R22" s="8" t="s">
        <v>213</v>
      </c>
      <c r="S22" s="19">
        <v>45382</v>
      </c>
      <c r="T22" s="12" t="s">
        <v>208</v>
      </c>
    </row>
    <row r="23" spans="1:20" ht="102" x14ac:dyDescent="0.25">
      <c r="A23" s="15">
        <v>2024</v>
      </c>
      <c r="B23" s="18">
        <v>45292</v>
      </c>
      <c r="C23" s="18">
        <v>45382</v>
      </c>
      <c r="D23" s="8" t="s">
        <v>214</v>
      </c>
      <c r="E23" s="8" t="s">
        <v>100</v>
      </c>
      <c r="F23" s="8" t="s">
        <v>70</v>
      </c>
      <c r="G23" s="8" t="s">
        <v>116</v>
      </c>
      <c r="H23" s="8" t="s">
        <v>148</v>
      </c>
      <c r="I23" s="8" t="s">
        <v>149</v>
      </c>
      <c r="J23" s="8" t="s">
        <v>182</v>
      </c>
      <c r="K23" s="8" t="s">
        <v>185</v>
      </c>
      <c r="L23" s="8">
        <v>0</v>
      </c>
      <c r="M23" s="1">
        <v>4</v>
      </c>
      <c r="N23" s="9" t="s">
        <v>217</v>
      </c>
      <c r="O23" s="3">
        <f>1/M23</f>
        <v>0.25</v>
      </c>
      <c r="P23" s="8" t="s">
        <v>53</v>
      </c>
      <c r="Q23" s="8" t="s">
        <v>199</v>
      </c>
      <c r="R23" s="8" t="s">
        <v>213</v>
      </c>
      <c r="S23" s="19">
        <v>45382</v>
      </c>
      <c r="T23" s="12" t="s">
        <v>208</v>
      </c>
    </row>
    <row r="24" spans="1:20" ht="63.75" x14ac:dyDescent="0.25">
      <c r="A24" s="15">
        <v>2024</v>
      </c>
      <c r="B24" s="18">
        <v>45292</v>
      </c>
      <c r="C24" s="18">
        <v>45382</v>
      </c>
      <c r="D24" s="11" t="s">
        <v>214</v>
      </c>
      <c r="E24" s="11" t="s">
        <v>101</v>
      </c>
      <c r="F24" s="11" t="s">
        <v>71</v>
      </c>
      <c r="G24" s="11" t="s">
        <v>121</v>
      </c>
      <c r="H24" s="11" t="s">
        <v>150</v>
      </c>
      <c r="I24" s="11" t="s">
        <v>151</v>
      </c>
      <c r="J24" s="11" t="s">
        <v>182</v>
      </c>
      <c r="K24" s="11" t="s">
        <v>185</v>
      </c>
      <c r="L24" s="11">
        <v>2021</v>
      </c>
      <c r="M24" s="4">
        <v>113</v>
      </c>
      <c r="N24" s="9" t="s">
        <v>217</v>
      </c>
      <c r="O24" s="5">
        <f>84/M24</f>
        <v>0.74336283185840712</v>
      </c>
      <c r="P24" s="11" t="s">
        <v>53</v>
      </c>
      <c r="Q24" s="11" t="s">
        <v>191</v>
      </c>
      <c r="R24" s="11" t="s">
        <v>209</v>
      </c>
      <c r="S24" s="19">
        <v>45382</v>
      </c>
      <c r="T24" s="9"/>
    </row>
    <row r="25" spans="1:20" ht="76.5" x14ac:dyDescent="0.25">
      <c r="A25" s="15">
        <v>2024</v>
      </c>
      <c r="B25" s="18">
        <v>45292</v>
      </c>
      <c r="C25" s="18">
        <v>45382</v>
      </c>
      <c r="D25" s="8" t="s">
        <v>215</v>
      </c>
      <c r="E25" s="8" t="s">
        <v>102</v>
      </c>
      <c r="F25" s="8" t="s">
        <v>72</v>
      </c>
      <c r="G25" s="8" t="s">
        <v>121</v>
      </c>
      <c r="H25" s="8" t="s">
        <v>152</v>
      </c>
      <c r="I25" s="8" t="s">
        <v>153</v>
      </c>
      <c r="J25" s="8" t="s">
        <v>182</v>
      </c>
      <c r="K25" s="8" t="s">
        <v>185</v>
      </c>
      <c r="L25" s="8">
        <v>2023</v>
      </c>
      <c r="M25" s="1">
        <v>28000</v>
      </c>
      <c r="N25" s="9" t="s">
        <v>217</v>
      </c>
      <c r="O25" s="3">
        <f>8490/M25</f>
        <v>0.30321428571428571</v>
      </c>
      <c r="P25" s="8" t="s">
        <v>53</v>
      </c>
      <c r="Q25" s="10" t="s">
        <v>191</v>
      </c>
      <c r="R25" s="8" t="s">
        <v>209</v>
      </c>
      <c r="S25" s="19">
        <v>45382</v>
      </c>
      <c r="T25" s="13"/>
    </row>
    <row r="26" spans="1:20" ht="76.5" x14ac:dyDescent="0.25">
      <c r="A26" s="15">
        <v>2024</v>
      </c>
      <c r="B26" s="18">
        <v>45292</v>
      </c>
      <c r="C26" s="18">
        <v>45382</v>
      </c>
      <c r="D26" s="8" t="s">
        <v>215</v>
      </c>
      <c r="E26" s="8" t="s">
        <v>103</v>
      </c>
      <c r="F26" s="10" t="s">
        <v>73</v>
      </c>
      <c r="G26" s="8" t="s">
        <v>121</v>
      </c>
      <c r="H26" s="8" t="s">
        <v>154</v>
      </c>
      <c r="I26" s="8" t="s">
        <v>155</v>
      </c>
      <c r="J26" s="8" t="s">
        <v>182</v>
      </c>
      <c r="K26" s="8" t="s">
        <v>185</v>
      </c>
      <c r="L26" s="8">
        <v>0</v>
      </c>
      <c r="M26" s="1">
        <v>7000</v>
      </c>
      <c r="N26" s="9" t="s">
        <v>217</v>
      </c>
      <c r="O26" s="3">
        <f>290/M26</f>
        <v>4.1428571428571426E-2</v>
      </c>
      <c r="P26" s="8" t="s">
        <v>53</v>
      </c>
      <c r="Q26" s="10" t="s">
        <v>191</v>
      </c>
      <c r="R26" s="8" t="s">
        <v>209</v>
      </c>
      <c r="S26" s="19">
        <v>45382</v>
      </c>
      <c r="T26" s="13"/>
    </row>
    <row r="27" spans="1:20" ht="102" x14ac:dyDescent="0.25">
      <c r="A27" s="15">
        <v>2024</v>
      </c>
      <c r="B27" s="18">
        <v>45292</v>
      </c>
      <c r="C27" s="18">
        <v>45382</v>
      </c>
      <c r="D27" s="11" t="s">
        <v>214</v>
      </c>
      <c r="E27" s="11" t="s">
        <v>104</v>
      </c>
      <c r="F27" s="11" t="s">
        <v>74</v>
      </c>
      <c r="G27" s="11" t="s">
        <v>116</v>
      </c>
      <c r="H27" s="11" t="s">
        <v>156</v>
      </c>
      <c r="I27" s="11" t="s">
        <v>157</v>
      </c>
      <c r="J27" s="11" t="s">
        <v>182</v>
      </c>
      <c r="K27" s="11" t="s">
        <v>183</v>
      </c>
      <c r="L27" s="11">
        <v>0</v>
      </c>
      <c r="M27" s="4">
        <v>2100</v>
      </c>
      <c r="N27" s="9" t="s">
        <v>217</v>
      </c>
      <c r="O27" s="5">
        <v>0</v>
      </c>
      <c r="P27" s="11" t="s">
        <v>53</v>
      </c>
      <c r="Q27" s="14" t="s">
        <v>200</v>
      </c>
      <c r="R27" s="11" t="s">
        <v>209</v>
      </c>
      <c r="S27" s="19">
        <v>45382</v>
      </c>
      <c r="T27" s="9" t="s">
        <v>212</v>
      </c>
    </row>
    <row r="28" spans="1:20" ht="127.5" x14ac:dyDescent="0.25">
      <c r="A28" s="15">
        <v>2024</v>
      </c>
      <c r="B28" s="18">
        <v>45292</v>
      </c>
      <c r="C28" s="18">
        <v>45382</v>
      </c>
      <c r="D28" s="8" t="s">
        <v>215</v>
      </c>
      <c r="E28" s="8" t="s">
        <v>105</v>
      </c>
      <c r="F28" s="8" t="s">
        <v>75</v>
      </c>
      <c r="G28" s="8" t="s">
        <v>116</v>
      </c>
      <c r="H28" s="10" t="s">
        <v>158</v>
      </c>
      <c r="I28" s="8" t="s">
        <v>159</v>
      </c>
      <c r="J28" s="8" t="s">
        <v>182</v>
      </c>
      <c r="K28" s="8" t="s">
        <v>185</v>
      </c>
      <c r="L28" s="8">
        <v>0</v>
      </c>
      <c r="M28" s="1">
        <v>100</v>
      </c>
      <c r="N28" s="9" t="s">
        <v>217</v>
      </c>
      <c r="O28" s="3">
        <f>19/M28</f>
        <v>0.19</v>
      </c>
      <c r="P28" s="8" t="s">
        <v>53</v>
      </c>
      <c r="Q28" s="10" t="s">
        <v>191</v>
      </c>
      <c r="R28" s="8" t="s">
        <v>209</v>
      </c>
      <c r="S28" s="19">
        <v>45382</v>
      </c>
      <c r="T28" s="13"/>
    </row>
    <row r="29" spans="1:20" ht="76.5" x14ac:dyDescent="0.25">
      <c r="A29" s="15">
        <v>2024</v>
      </c>
      <c r="B29" s="18">
        <v>45292</v>
      </c>
      <c r="C29" s="18">
        <v>45382</v>
      </c>
      <c r="D29" s="8" t="s">
        <v>214</v>
      </c>
      <c r="E29" s="8" t="s">
        <v>106</v>
      </c>
      <c r="F29" s="8" t="s">
        <v>76</v>
      </c>
      <c r="G29" s="8" t="s">
        <v>116</v>
      </c>
      <c r="H29" s="8" t="s">
        <v>160</v>
      </c>
      <c r="I29" s="8" t="s">
        <v>161</v>
      </c>
      <c r="J29" s="8" t="s">
        <v>182</v>
      </c>
      <c r="K29" s="8" t="s">
        <v>185</v>
      </c>
      <c r="L29" s="8">
        <v>2023</v>
      </c>
      <c r="M29" s="1">
        <v>470</v>
      </c>
      <c r="N29" s="9" t="s">
        <v>217</v>
      </c>
      <c r="O29" s="3">
        <f>110/M29</f>
        <v>0.23404255319148937</v>
      </c>
      <c r="P29" s="8" t="s">
        <v>53</v>
      </c>
      <c r="Q29" s="10" t="s">
        <v>191</v>
      </c>
      <c r="R29" s="8" t="s">
        <v>209</v>
      </c>
      <c r="S29" s="19">
        <v>45382</v>
      </c>
      <c r="T29" s="13"/>
    </row>
    <row r="30" spans="1:20" ht="114.75" x14ac:dyDescent="0.25">
      <c r="A30" s="15">
        <v>2024</v>
      </c>
      <c r="B30" s="18">
        <v>45292</v>
      </c>
      <c r="C30" s="18">
        <v>45382</v>
      </c>
      <c r="D30" s="8" t="s">
        <v>214</v>
      </c>
      <c r="E30" s="8" t="s">
        <v>107</v>
      </c>
      <c r="F30" s="8" t="s">
        <v>77</v>
      </c>
      <c r="G30" s="8" t="s">
        <v>116</v>
      </c>
      <c r="H30" s="8" t="s">
        <v>162</v>
      </c>
      <c r="I30" s="8" t="s">
        <v>163</v>
      </c>
      <c r="J30" s="8" t="s">
        <v>182</v>
      </c>
      <c r="K30" s="8" t="s">
        <v>184</v>
      </c>
      <c r="L30" s="8">
        <v>0</v>
      </c>
      <c r="M30" s="1">
        <v>1000</v>
      </c>
      <c r="N30" s="9" t="s">
        <v>217</v>
      </c>
      <c r="O30" s="3">
        <f>1957/M30</f>
        <v>1.9570000000000001</v>
      </c>
      <c r="P30" s="8" t="s">
        <v>53</v>
      </c>
      <c r="Q30" s="8" t="s">
        <v>201</v>
      </c>
      <c r="R30" s="8" t="s">
        <v>210</v>
      </c>
      <c r="S30" s="19">
        <v>45382</v>
      </c>
      <c r="T30" s="13"/>
    </row>
    <row r="31" spans="1:20" ht="63.75" x14ac:dyDescent="0.25">
      <c r="A31" s="15">
        <v>2024</v>
      </c>
      <c r="B31" s="18">
        <v>45292</v>
      </c>
      <c r="C31" s="18">
        <v>45382</v>
      </c>
      <c r="D31" s="8" t="s">
        <v>214</v>
      </c>
      <c r="E31" s="8" t="s">
        <v>108</v>
      </c>
      <c r="F31" s="8" t="s">
        <v>78</v>
      </c>
      <c r="G31" s="8" t="s">
        <v>116</v>
      </c>
      <c r="H31" s="8" t="s">
        <v>164</v>
      </c>
      <c r="I31" s="8" t="s">
        <v>165</v>
      </c>
      <c r="J31" s="8" t="s">
        <v>182</v>
      </c>
      <c r="K31" s="8" t="s">
        <v>185</v>
      </c>
      <c r="L31" s="8">
        <v>2023</v>
      </c>
      <c r="M31" s="1">
        <v>126</v>
      </c>
      <c r="N31" s="9" t="s">
        <v>217</v>
      </c>
      <c r="O31" s="3">
        <v>0</v>
      </c>
      <c r="P31" s="8" t="s">
        <v>53</v>
      </c>
      <c r="Q31" s="8" t="s">
        <v>202</v>
      </c>
      <c r="R31" s="8" t="s">
        <v>210</v>
      </c>
      <c r="S31" s="19">
        <v>45382</v>
      </c>
      <c r="T31" s="13"/>
    </row>
    <row r="32" spans="1:20" ht="89.25" x14ac:dyDescent="0.25">
      <c r="A32" s="15">
        <v>2024</v>
      </c>
      <c r="B32" s="18">
        <v>45292</v>
      </c>
      <c r="C32" s="18">
        <v>45382</v>
      </c>
      <c r="D32" s="8" t="s">
        <v>216</v>
      </c>
      <c r="E32" s="8" t="s">
        <v>109</v>
      </c>
      <c r="F32" s="8" t="s">
        <v>79</v>
      </c>
      <c r="G32" s="8" t="s">
        <v>116</v>
      </c>
      <c r="H32" s="8" t="s">
        <v>166</v>
      </c>
      <c r="I32" s="8" t="s">
        <v>167</v>
      </c>
      <c r="J32" s="8" t="s">
        <v>182</v>
      </c>
      <c r="K32" s="8" t="s">
        <v>184</v>
      </c>
      <c r="L32" s="8">
        <v>2023</v>
      </c>
      <c r="M32" s="1">
        <v>30</v>
      </c>
      <c r="N32" s="9" t="s">
        <v>217</v>
      </c>
      <c r="O32" s="3">
        <f>11/M32</f>
        <v>0.36666666666666664</v>
      </c>
      <c r="P32" s="8" t="s">
        <v>53</v>
      </c>
      <c r="Q32" s="8" t="s">
        <v>191</v>
      </c>
      <c r="R32" s="8" t="s">
        <v>209</v>
      </c>
      <c r="S32" s="19">
        <v>45382</v>
      </c>
      <c r="T32" s="17"/>
    </row>
    <row r="33" spans="1:20" ht="76.5" x14ac:dyDescent="0.25">
      <c r="A33" s="15">
        <v>2024</v>
      </c>
      <c r="B33" s="18">
        <v>45292</v>
      </c>
      <c r="C33" s="18">
        <v>45382</v>
      </c>
      <c r="D33" s="8" t="s">
        <v>216</v>
      </c>
      <c r="E33" s="8" t="s">
        <v>110</v>
      </c>
      <c r="F33" s="8" t="s">
        <v>80</v>
      </c>
      <c r="G33" s="8" t="s">
        <v>116</v>
      </c>
      <c r="H33" s="8" t="s">
        <v>168</v>
      </c>
      <c r="I33" s="8" t="s">
        <v>169</v>
      </c>
      <c r="J33" s="8" t="s">
        <v>182</v>
      </c>
      <c r="K33" s="8" t="s">
        <v>185</v>
      </c>
      <c r="L33" s="8">
        <v>2023</v>
      </c>
      <c r="M33" s="1">
        <v>1500</v>
      </c>
      <c r="N33" s="9" t="s">
        <v>217</v>
      </c>
      <c r="O33" s="3">
        <f>152/M33</f>
        <v>0.10133333333333333</v>
      </c>
      <c r="P33" s="8" t="s">
        <v>53</v>
      </c>
      <c r="Q33" s="8" t="s">
        <v>191</v>
      </c>
      <c r="R33" s="8" t="s">
        <v>209</v>
      </c>
      <c r="S33" s="19">
        <v>45382</v>
      </c>
      <c r="T33" s="17"/>
    </row>
    <row r="34" spans="1:20" ht="76.5" x14ac:dyDescent="0.25">
      <c r="A34" s="15">
        <v>2024</v>
      </c>
      <c r="B34" s="18">
        <v>45292</v>
      </c>
      <c r="C34" s="18">
        <v>45382</v>
      </c>
      <c r="D34" s="11" t="s">
        <v>214</v>
      </c>
      <c r="E34" s="11" t="s">
        <v>111</v>
      </c>
      <c r="F34" s="11" t="s">
        <v>81</v>
      </c>
      <c r="G34" s="11" t="s">
        <v>116</v>
      </c>
      <c r="H34" s="11" t="s">
        <v>170</v>
      </c>
      <c r="I34" s="11" t="s">
        <v>171</v>
      </c>
      <c r="J34" s="11" t="s">
        <v>182</v>
      </c>
      <c r="K34" s="11" t="s">
        <v>183</v>
      </c>
      <c r="L34" s="11">
        <v>2023</v>
      </c>
      <c r="M34" s="4">
        <v>35000</v>
      </c>
      <c r="N34" s="9" t="s">
        <v>217</v>
      </c>
      <c r="O34" s="5">
        <v>0</v>
      </c>
      <c r="P34" s="11" t="s">
        <v>53</v>
      </c>
      <c r="Q34" s="11" t="s">
        <v>191</v>
      </c>
      <c r="R34" s="11" t="s">
        <v>210</v>
      </c>
      <c r="S34" s="19">
        <v>45382</v>
      </c>
      <c r="T34" s="9" t="s">
        <v>212</v>
      </c>
    </row>
    <row r="35" spans="1:20" ht="63.75" x14ac:dyDescent="0.25">
      <c r="A35" s="15">
        <v>2024</v>
      </c>
      <c r="B35" s="18">
        <v>45292</v>
      </c>
      <c r="C35" s="18">
        <v>45382</v>
      </c>
      <c r="D35" s="8" t="s">
        <v>214</v>
      </c>
      <c r="E35" s="8" t="s">
        <v>112</v>
      </c>
      <c r="F35" s="8" t="s">
        <v>82</v>
      </c>
      <c r="G35" s="8" t="s">
        <v>116</v>
      </c>
      <c r="H35" s="8" t="s">
        <v>172</v>
      </c>
      <c r="I35" s="8" t="s">
        <v>173</v>
      </c>
      <c r="J35" s="8" t="s">
        <v>182</v>
      </c>
      <c r="K35" s="8" t="s">
        <v>185</v>
      </c>
      <c r="L35" s="8">
        <v>2023</v>
      </c>
      <c r="M35" s="1">
        <v>3000</v>
      </c>
      <c r="N35" s="9" t="s">
        <v>217</v>
      </c>
      <c r="O35" s="3">
        <v>0</v>
      </c>
      <c r="P35" s="8" t="s">
        <v>54</v>
      </c>
      <c r="Q35" s="8" t="s">
        <v>203</v>
      </c>
      <c r="R35" s="8" t="s">
        <v>210</v>
      </c>
      <c r="S35" s="19">
        <v>45382</v>
      </c>
      <c r="T35" s="17"/>
    </row>
    <row r="36" spans="1:20" ht="114.75" x14ac:dyDescent="0.25">
      <c r="A36" s="15">
        <v>2024</v>
      </c>
      <c r="B36" s="18">
        <v>45292</v>
      </c>
      <c r="C36" s="18">
        <v>45382</v>
      </c>
      <c r="D36" s="8" t="s">
        <v>214</v>
      </c>
      <c r="E36" s="8" t="s">
        <v>113</v>
      </c>
      <c r="F36" s="8" t="s">
        <v>83</v>
      </c>
      <c r="G36" s="8" t="s">
        <v>121</v>
      </c>
      <c r="H36" s="8" t="s">
        <v>174</v>
      </c>
      <c r="I36" s="8" t="s">
        <v>175</v>
      </c>
      <c r="J36" s="8" t="s">
        <v>186</v>
      </c>
      <c r="K36" s="8" t="s">
        <v>185</v>
      </c>
      <c r="L36" s="8">
        <v>2023</v>
      </c>
      <c r="M36" s="1">
        <v>100</v>
      </c>
      <c r="N36" s="9" t="s">
        <v>217</v>
      </c>
      <c r="O36" s="3">
        <f>100/M36</f>
        <v>1</v>
      </c>
      <c r="P36" s="8" t="s">
        <v>53</v>
      </c>
      <c r="Q36" s="8" t="s">
        <v>203</v>
      </c>
      <c r="R36" s="8" t="s">
        <v>210</v>
      </c>
      <c r="S36" s="19">
        <v>45382</v>
      </c>
      <c r="T36" s="17"/>
    </row>
    <row r="37" spans="1:20" ht="89.25" x14ac:dyDescent="0.25">
      <c r="A37" s="15">
        <v>2024</v>
      </c>
      <c r="B37" s="18">
        <v>45292</v>
      </c>
      <c r="C37" s="18">
        <v>45382</v>
      </c>
      <c r="D37" s="8" t="s">
        <v>214</v>
      </c>
      <c r="E37" s="8" t="s">
        <v>114</v>
      </c>
      <c r="F37" s="8" t="s">
        <v>84</v>
      </c>
      <c r="G37" s="8" t="s">
        <v>116</v>
      </c>
      <c r="H37" s="8" t="s">
        <v>176</v>
      </c>
      <c r="I37" s="8" t="s">
        <v>177</v>
      </c>
      <c r="J37" s="8" t="s">
        <v>182</v>
      </c>
      <c r="K37" s="8" t="s">
        <v>184</v>
      </c>
      <c r="L37" s="8">
        <v>0</v>
      </c>
      <c r="M37" s="1">
        <v>306</v>
      </c>
      <c r="N37" s="9" t="s">
        <v>217</v>
      </c>
      <c r="O37" s="3">
        <v>0</v>
      </c>
      <c r="P37" s="8" t="s">
        <v>53</v>
      </c>
      <c r="Q37" s="8" t="s">
        <v>204</v>
      </c>
      <c r="R37" s="8" t="s">
        <v>210</v>
      </c>
      <c r="S37" s="19">
        <v>45382</v>
      </c>
      <c r="T37" s="17"/>
    </row>
    <row r="38" spans="1:20" ht="63.75" x14ac:dyDescent="0.25">
      <c r="A38" s="15">
        <v>2024</v>
      </c>
      <c r="B38" s="18">
        <v>45292</v>
      </c>
      <c r="C38" s="18">
        <v>45382</v>
      </c>
      <c r="D38" s="8" t="s">
        <v>214</v>
      </c>
      <c r="E38" s="8" t="s">
        <v>115</v>
      </c>
      <c r="F38" s="8" t="s">
        <v>85</v>
      </c>
      <c r="G38" s="8" t="s">
        <v>116</v>
      </c>
      <c r="H38" s="8" t="s">
        <v>178</v>
      </c>
      <c r="I38" s="8" t="s">
        <v>179</v>
      </c>
      <c r="J38" s="8" t="s">
        <v>182</v>
      </c>
      <c r="K38" s="8" t="s">
        <v>185</v>
      </c>
      <c r="L38" s="8">
        <v>2023</v>
      </c>
      <c r="M38" s="1">
        <v>28000</v>
      </c>
      <c r="N38" s="9" t="s">
        <v>217</v>
      </c>
      <c r="O38" s="3">
        <v>0</v>
      </c>
      <c r="P38" s="8" t="s">
        <v>53</v>
      </c>
      <c r="Q38" s="8" t="s">
        <v>205</v>
      </c>
      <c r="R38" s="8" t="s">
        <v>210</v>
      </c>
      <c r="S38" s="19">
        <v>45382</v>
      </c>
      <c r="T38" s="17"/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39:P201">
      <formula1>Hidden_115</formula1>
    </dataValidation>
    <dataValidation type="list" allowBlank="1" showErrorMessage="1" sqref="P9:P38">
      <formula1>Hidden_114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2024-04-26T19:37:15Z</dcterms:modified>
</cp:coreProperties>
</file>